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80" windowHeight="8835"/>
  </bookViews>
  <sheets>
    <sheet name="НВВ на содержание (2)" sheetId="8" r:id="rId1"/>
  </sheets>
  <definedNames>
    <definedName name="_xlnm.Print_Area" localSheetId="0">'НВВ на содержание (2)'!$A$1:$E$86</definedName>
  </definedNames>
  <calcPr calcId="144525"/>
</workbook>
</file>

<file path=xl/calcChain.xml><?xml version="1.0" encoding="utf-8"?>
<calcChain xmlns="http://schemas.openxmlformats.org/spreadsheetml/2006/main">
  <c r="E44" i="8" l="1"/>
  <c r="E52" i="8"/>
  <c r="E51" i="8"/>
  <c r="E50" i="8"/>
  <c r="E49" i="8"/>
  <c r="E48" i="8"/>
  <c r="E47" i="8"/>
  <c r="E46" i="8"/>
  <c r="E45" i="8"/>
  <c r="E42" i="8"/>
  <c r="E41" i="8"/>
  <c r="E40" i="8"/>
  <c r="E39" i="8"/>
  <c r="E36" i="8"/>
  <c r="E35" i="8"/>
  <c r="E34" i="8"/>
  <c r="E31" i="8"/>
  <c r="E23" i="8"/>
  <c r="E24" i="8"/>
  <c r="E25" i="8"/>
  <c r="E26" i="8"/>
  <c r="E27" i="8"/>
  <c r="E28" i="8"/>
  <c r="E29" i="8"/>
  <c r="E30" i="8"/>
  <c r="E32" i="8"/>
  <c r="E22" i="8"/>
  <c r="E20" i="8"/>
  <c r="E18" i="8"/>
  <c r="E15" i="8"/>
  <c r="E16" i="8"/>
  <c r="E17" i="8"/>
  <c r="E14" i="8"/>
  <c r="D43" i="8"/>
  <c r="D38" i="8" s="1"/>
  <c r="E33" i="8"/>
  <c r="D33" i="8"/>
  <c r="D21" i="8"/>
  <c r="D19" i="8" s="1"/>
  <c r="D13" i="8"/>
  <c r="E43" i="8" l="1"/>
  <c r="E38" i="8" s="1"/>
  <c r="D12" i="8"/>
  <c r="D11" i="8" s="1"/>
  <c r="E13" i="8"/>
  <c r="E21" i="8"/>
  <c r="E19" i="8" s="1"/>
  <c r="E12" i="8" l="1"/>
  <c r="E11" i="8" s="1"/>
</calcChain>
</file>

<file path=xl/sharedStrings.xml><?xml version="1.0" encoding="utf-8"?>
<sst xmlns="http://schemas.openxmlformats.org/spreadsheetml/2006/main" count="215" uniqueCount="146">
  <si>
    <t>№п/п</t>
  </si>
  <si>
    <t>Показатель</t>
  </si>
  <si>
    <t>Ед.изм.</t>
  </si>
  <si>
    <t>1.1.</t>
  </si>
  <si>
    <t>Подконтрольные расходы</t>
  </si>
  <si>
    <t>Материальные затраты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</si>
  <si>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</si>
  <si>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</si>
  <si>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Расходы на оплату труда</t>
  </si>
  <si>
    <t>Прочие расходы, всего, в том числе: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</si>
  <si>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</si>
  <si>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</si>
  <si>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</si>
  <si>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</si>
  <si>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</si>
  <si>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</si>
  <si>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</si>
  <si>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</si>
  <si>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</si>
  <si>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</si>
  <si>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</si>
  <si>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</si>
  <si>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1.1.1.</t>
  </si>
  <si>
    <t>1.1.2.</t>
  </si>
  <si>
    <t>1.1.3.</t>
  </si>
  <si>
    <t>1.1.4.</t>
  </si>
  <si>
    <t>тыс.руб.</t>
  </si>
  <si>
    <t>Оплата услуг ОАО "ФСК ЕЭС"</t>
  </si>
  <si>
    <t>Электроэнергия на хоз. нужды</t>
  </si>
  <si>
    <t>Теплоэнергия</t>
  </si>
  <si>
    <t>Плата за аренду имущества и лизинг</t>
  </si>
  <si>
    <t>плата за землю</t>
  </si>
  <si>
    <t>Налог на имущество</t>
  </si>
  <si>
    <t>Прочие налоги и сборы</t>
  </si>
  <si>
    <t>Отчисления на социальные нужды (ЕСН)</t>
  </si>
  <si>
    <t>Прочие неподконтрольные расходы</t>
  </si>
  <si>
    <t>Налог на прибыль</t>
  </si>
  <si>
    <t>Выпадающие доходы/экономия средств</t>
  </si>
  <si>
    <t>Неподконтрольные расходы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</si>
  <si>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</si>
  <si>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</si>
  <si>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</si>
  <si>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</si>
  <si>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</si>
  <si>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</si>
  <si>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</si>
  <si>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</si>
  <si>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</si>
  <si>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1.2.11.</t>
  </si>
  <si>
    <t>1.2.12.</t>
  </si>
  <si>
    <t>1.2.13.</t>
  </si>
  <si>
    <t>Расходы на финансирование капитальных вложений</t>
  </si>
  <si>
    <t>1.2.5.1.</t>
  </si>
  <si>
    <t>1.2.5.2.</t>
  </si>
  <si>
    <t>1.2.5.3.</t>
  </si>
  <si>
    <t>Амортизация основных средств</t>
  </si>
  <si>
    <t>Расходы на страхование</t>
  </si>
  <si>
    <t>Расходы из прибыли, в т.ч.:</t>
  </si>
  <si>
    <t>расходы по коллективным договорам</t>
  </si>
  <si>
    <t>прочие расходы из прибыли</t>
  </si>
  <si>
    <t>расходы на обслуживание  заемных средств</t>
  </si>
  <si>
    <t>1.1.1.1.</t>
  </si>
  <si>
    <t>1.1.1.2.</t>
  </si>
  <si>
    <t>1.1.3.1.</t>
  </si>
  <si>
    <t>1.1.3.2.</t>
  </si>
  <si>
    <t>1.1.3.2.1.</t>
  </si>
  <si>
    <t>1.1.3.2.2.</t>
  </si>
  <si>
    <t>1.1.3.2.3.</t>
  </si>
  <si>
    <t>1.1.3.2.4.</t>
  </si>
  <si>
    <t>1.1.3.2.5.</t>
  </si>
  <si>
    <t>1.1.3.2.6.</t>
  </si>
  <si>
    <t>1.1.3.3.</t>
  </si>
  <si>
    <t>1.1.3.4.</t>
  </si>
  <si>
    <t>1.1.3.5.</t>
  </si>
  <si>
    <t>1.1.3.6.</t>
  </si>
  <si>
    <t>1.1.4.1.</t>
  </si>
  <si>
    <t>1.1.4.2.</t>
  </si>
  <si>
    <t>1.1.4.3.</t>
  </si>
  <si>
    <t>1.1.3.7.</t>
  </si>
  <si>
    <t>у.е.</t>
  </si>
  <si>
    <r>
      <t xml:space="preserve">НВВ сетевой организации ВСЕГО </t>
    </r>
    <r>
      <rPr>
        <sz val="11"/>
        <rFont val="Arial Cyr"/>
        <charset val="204"/>
      </rPr>
      <t xml:space="preserve">(без учета расходов на оплату услуг территориальных сетевых организаций, расходов на оплату потерь электроэнергии) </t>
    </r>
  </si>
  <si>
    <t>Затраты на компенсацию потерь электрической энергии</t>
  </si>
  <si>
    <t>Платежи  компании  в адрес смежных сетевых организаций:</t>
  </si>
  <si>
    <t>3.1.</t>
  </si>
  <si>
    <t>3.2.</t>
  </si>
  <si>
    <t>…..</t>
  </si>
  <si>
    <t xml:space="preserve">Платежи в компанию от смежных организаций </t>
  </si>
  <si>
    <t>Платежи в сетевую организацию по котловым тарифам</t>
  </si>
  <si>
    <t>4.1.</t>
  </si>
  <si>
    <t>4.2.</t>
  </si>
  <si>
    <t>….</t>
  </si>
  <si>
    <t>к приложению № 1 приказа Министерства энергетики и жилищно-коммунального хозяйства Самарской области от "___" _________2011 года № ___</t>
  </si>
  <si>
    <t>(наименование организации)</t>
  </si>
  <si>
    <t>Сроки предоставления: ежеквартальная - до 30 апреля, 30 июля и 30 октября. Годовая - до 1 апреля.</t>
  </si>
  <si>
    <t>тыс. руб.</t>
  </si>
  <si>
    <r>
      <t xml:space="preserve">Отчет о доходах и расходах </t>
    </r>
    <r>
      <rPr>
        <b/>
        <sz val="14"/>
        <rFont val="Times New Roman"/>
        <family val="1"/>
        <charset val="204"/>
      </rPr>
      <t>территориальной сетевой организации, регулирование тарифов на услуги которой осуществляется на основе долгосрочных параметров регулирования деятельности</t>
    </r>
  </si>
  <si>
    <t>Количество условных единиц электрооборудования, необходимых для осуществления регулируемой деятельности.</t>
  </si>
  <si>
    <t>Протяженность электрических сетей</t>
  </si>
  <si>
    <t>км.</t>
  </si>
  <si>
    <t>Руководитель организации           _______________________</t>
  </si>
  <si>
    <t>(расшифровка подписи)</t>
  </si>
  <si>
    <t>Должностное лицо, ответственное за составление формы</t>
  </si>
  <si>
    <t>____________________________________________________</t>
  </si>
  <si>
    <t>(должность)</t>
  </si>
  <si>
    <t xml:space="preserve">             (дата составления документа)</t>
  </si>
  <si>
    <t>Поступление в сеть всего</t>
  </si>
  <si>
    <t>тыс. кВт*ч</t>
  </si>
  <si>
    <t>Расход электроэнергии на хозяйственные нужды, всего</t>
  </si>
  <si>
    <t>Потери электрической энергии, всего</t>
  </si>
  <si>
    <t>в том числе</t>
  </si>
  <si>
    <t>отнесенные на собственное производство (потребление)</t>
  </si>
  <si>
    <t>Собственное потребление</t>
  </si>
  <si>
    <t>технологические потери</t>
  </si>
  <si>
    <t>Передача по транзиту (сальдо-переток)</t>
  </si>
  <si>
    <t>Полезный отпуск конечным потербителям</t>
  </si>
  <si>
    <t>с учетом собственного потребления</t>
  </si>
  <si>
    <t>без учета собственного потребления</t>
  </si>
  <si>
    <t>фактические показатели</t>
  </si>
  <si>
    <t xml:space="preserve">                   (подпись)</t>
  </si>
  <si>
    <t>______________</t>
  </si>
  <si>
    <t>(подпись)</t>
  </si>
  <si>
    <t>Количество аварий и повреждений на сетях</t>
  </si>
  <si>
    <t>Количество аварий и повреждений на сооружениях</t>
  </si>
  <si>
    <t>в том числе нуждающихся в замене</t>
  </si>
  <si>
    <t>7.1.</t>
  </si>
  <si>
    <t>ед.</t>
  </si>
  <si>
    <t>Износ сетей</t>
  </si>
  <si>
    <t>Износ оборудования</t>
  </si>
  <si>
    <t>14.1.</t>
  </si>
  <si>
    <t>14.2.</t>
  </si>
  <si>
    <t>%</t>
  </si>
  <si>
    <t>Х</t>
  </si>
  <si>
    <t>численность персонала</t>
  </si>
  <si>
    <t>чел.</t>
  </si>
  <si>
    <t>среднемесячная  заработная плата</t>
  </si>
  <si>
    <t>1.1.2.1.</t>
  </si>
  <si>
    <t>1.1.2.2.</t>
  </si>
  <si>
    <t>руб.</t>
  </si>
  <si>
    <t>Форма  № 5</t>
  </si>
  <si>
    <t>Налоги, всего, в том числе:</t>
  </si>
  <si>
    <t>форма заполняется нарастающим итогом</t>
  </si>
  <si>
    <t>Егоров С.А.</t>
  </si>
  <si>
    <t>"___28___" ______________04___ 2013 год</t>
  </si>
  <si>
    <t>ОАО " Самараэнерго"</t>
  </si>
  <si>
    <t>Филиал ОАО " МРСК Волги"</t>
  </si>
  <si>
    <t>ОАО " СтройДом" за  год 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</si>
</sst>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color indexed="8"/>
      <name val="Tahoma"/>
      <family val="2"/>
      <charset val="204"/>
    </font>
    <font>
      <i/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b/>
      <sz val="11"/>
      <color indexed="8"/>
      <name val="Tahoma"/>
      <family val="2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0" fontId="1" fillId="0" borderId="0"/>
    <xf numFmtId="0" fontId="16" fillId="0" borderId="0"/>
    <xf numFmtId="0" fontId="18" fillId="0" borderId="0"/>
  </cellStyleXfs>
  <cellXfs count="76">
    <xf numFmtId="0" fontId="0" fillId="0" borderId="0" xfId="0"/>
    <xf numFmtId="0" fontId="0" fillId="0" borderId="2" xfId="0" applyBorder="1" applyAlignment="1">
      <alignment vertical="center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3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2" xfId="3" applyFont="1" applyFill="1" applyBorder="1" applyAlignment="1" applyProtection="1">
      <alignment vertical="top" wrapText="1"/>
    </xf>
    <xf numFmtId="0" fontId="9" fillId="0" borderId="2" xfId="0" applyFont="1" applyBorder="1" applyAlignment="1">
      <alignment horizontal="left" vertical="center" wrapText="1"/>
    </xf>
    <xf numFmtId="0" fontId="17" fillId="0" borderId="2" xfId="4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distributed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3" fontId="5" fillId="0" borderId="2" xfId="3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wrapText="1"/>
    </xf>
    <xf numFmtId="0" fontId="6" fillId="0" borderId="2" xfId="3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right" wrapText="1"/>
    </xf>
    <xf numFmtId="0" fontId="21" fillId="0" borderId="0" xfId="0" applyFont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19" fillId="2" borderId="2" xfId="5" applyFont="1" applyFill="1" applyBorder="1" applyAlignment="1" applyProtection="1">
      <alignment horizontal="left" vertical="center" wrapText="1"/>
    </xf>
    <xf numFmtId="0" fontId="7" fillId="2" borderId="2" xfId="5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 wrapText="1"/>
    </xf>
    <xf numFmtId="0" fontId="2" fillId="3" borderId="2" xfId="0" applyFont="1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2" fillId="4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164" fontId="0" fillId="0" borderId="0" xfId="0" applyNumberFormat="1" applyAlignment="1">
      <alignment horizontal="right" wrapText="1"/>
    </xf>
    <xf numFmtId="164" fontId="0" fillId="0" borderId="3" xfId="0" applyNumberFormat="1" applyBorder="1" applyAlignment="1">
      <alignment horizontal="right" wrapText="1"/>
    </xf>
    <xf numFmtId="164" fontId="11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wrapText="1"/>
    </xf>
    <xf numFmtId="164" fontId="0" fillId="3" borderId="2" xfId="0" applyNumberForma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64" fontId="21" fillId="0" borderId="0" xfId="0" applyNumberFormat="1" applyFont="1" applyAlignment="1">
      <alignment horizontal="center" vertical="top" wrapText="1"/>
    </xf>
    <xf numFmtId="0" fontId="3" fillId="0" borderId="2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wrapText="1"/>
    </xf>
    <xf numFmtId="0" fontId="20" fillId="4" borderId="7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</cellXfs>
  <cellStyles count="6">
    <cellStyle name="Заголовок" xfId="1"/>
    <cellStyle name="ЗаголовокСтолбца" xfId="2"/>
    <cellStyle name="Обычный" xfId="0" builtinId="0"/>
    <cellStyle name="Обычный 2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пло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view="pageBreakPreview" topLeftCell="A25" zoomScale="75" workbookViewId="0">
      <selection activeCell="B48" sqref="B48"/>
    </sheetView>
  </sheetViews>
  <sheetFormatPr defaultRowHeight="12.75" x14ac:dyDescent="0.2"/>
  <cols>
    <col min="1" max="1" width="10.7109375" style="15" customWidth="1"/>
    <col min="2" max="2" width="64.42578125" style="15" customWidth="1"/>
    <col min="3" max="3" width="11" style="15" customWidth="1"/>
    <col min="4" max="4" width="20.140625" style="15" customWidth="1"/>
    <col min="5" max="5" width="20.85546875" style="53" customWidth="1"/>
    <col min="6" max="16384" width="9.140625" style="15"/>
  </cols>
  <sheetData>
    <row r="1" spans="1:10" x14ac:dyDescent="0.2">
      <c r="D1" s="26"/>
      <c r="E1" s="44" t="s">
        <v>138</v>
      </c>
    </row>
    <row r="2" spans="1:10" ht="74.25" customHeight="1" x14ac:dyDescent="0.2">
      <c r="D2" s="58" t="s">
        <v>91</v>
      </c>
      <c r="E2" s="58"/>
    </row>
    <row r="3" spans="1:10" ht="53.25" customHeight="1" x14ac:dyDescent="0.3">
      <c r="A3" s="73" t="s">
        <v>95</v>
      </c>
      <c r="B3" s="73"/>
      <c r="C3" s="73"/>
      <c r="D3" s="73"/>
      <c r="E3" s="73"/>
      <c r="G3" s="71"/>
      <c r="H3" s="71"/>
      <c r="I3" s="71"/>
      <c r="J3" s="71"/>
    </row>
    <row r="4" spans="1:10" ht="18.75" x14ac:dyDescent="0.3">
      <c r="A4" s="74" t="s">
        <v>145</v>
      </c>
      <c r="B4" s="74"/>
      <c r="C4" s="74"/>
      <c r="D4" s="74"/>
      <c r="E4" s="74"/>
      <c r="G4" s="61"/>
      <c r="H4" s="61"/>
      <c r="I4" s="61"/>
      <c r="J4" s="61"/>
    </row>
    <row r="5" spans="1:10" ht="15" x14ac:dyDescent="0.25">
      <c r="A5" s="75" t="s">
        <v>92</v>
      </c>
      <c r="B5" s="75"/>
      <c r="C5" s="75"/>
      <c r="D5" s="75"/>
      <c r="E5" s="75"/>
      <c r="G5" s="61"/>
      <c r="H5" s="72"/>
      <c r="I5" s="72"/>
      <c r="J5" s="72"/>
    </row>
    <row r="6" spans="1:10" ht="15" customHeight="1" x14ac:dyDescent="0.25">
      <c r="A6" s="62" t="s">
        <v>93</v>
      </c>
      <c r="B6" s="62"/>
      <c r="C6" s="62"/>
      <c r="D6" s="62"/>
      <c r="E6" s="62"/>
      <c r="G6" s="27"/>
      <c r="H6" s="27"/>
      <c r="I6" s="27"/>
      <c r="J6" s="27"/>
    </row>
    <row r="7" spans="1:10" ht="15" x14ac:dyDescent="0.25">
      <c r="A7" s="28"/>
      <c r="B7" s="43" t="s">
        <v>140</v>
      </c>
      <c r="C7" s="28"/>
      <c r="D7" s="29"/>
      <c r="E7" s="45" t="s">
        <v>94</v>
      </c>
      <c r="G7" s="27"/>
      <c r="H7" s="27"/>
      <c r="I7" s="27"/>
      <c r="J7" s="27"/>
    </row>
    <row r="8" spans="1:10" ht="15.75" x14ac:dyDescent="0.2">
      <c r="A8" s="63" t="s">
        <v>0</v>
      </c>
      <c r="B8" s="63" t="s">
        <v>1</v>
      </c>
      <c r="C8" s="63" t="s">
        <v>2</v>
      </c>
      <c r="D8" s="65" t="s">
        <v>117</v>
      </c>
      <c r="E8" s="66"/>
    </row>
    <row r="9" spans="1:10" ht="47.25" x14ac:dyDescent="0.2">
      <c r="A9" s="64"/>
      <c r="B9" s="64"/>
      <c r="C9" s="64"/>
      <c r="D9" s="7" t="s">
        <v>115</v>
      </c>
      <c r="E9" s="46" t="s">
        <v>116</v>
      </c>
    </row>
    <row r="10" spans="1:10" ht="15.75" customHeight="1" x14ac:dyDescent="0.2">
      <c r="A10" s="16">
        <v>1</v>
      </c>
      <c r="B10" s="16">
        <v>2</v>
      </c>
      <c r="C10" s="16">
        <v>3</v>
      </c>
      <c r="D10" s="16">
        <v>7</v>
      </c>
      <c r="E10" s="56">
        <v>8</v>
      </c>
      <c r="H10" s="25"/>
      <c r="I10" s="25"/>
    </row>
    <row r="11" spans="1:10" ht="43.5" x14ac:dyDescent="0.2">
      <c r="A11" s="11">
        <v>1</v>
      </c>
      <c r="B11" s="4" t="s">
        <v>80</v>
      </c>
      <c r="C11" s="3" t="s">
        <v>26</v>
      </c>
      <c r="D11" s="36">
        <f>D12+D38</f>
        <v>3499</v>
      </c>
      <c r="E11" s="47">
        <f>E12+E38</f>
        <v>976.39923940129393</v>
      </c>
    </row>
    <row r="12" spans="1:10" ht="15" x14ac:dyDescent="0.2">
      <c r="A12" s="4" t="s">
        <v>3</v>
      </c>
      <c r="B12" s="4" t="s">
        <v>4</v>
      </c>
      <c r="C12" s="5" t="s">
        <v>26</v>
      </c>
      <c r="D12" s="36">
        <f>D13+D16+D19+D33</f>
        <v>2483.5</v>
      </c>
      <c r="E12" s="47">
        <f>E13+E16+E19+E33</f>
        <v>693.02300973224169</v>
      </c>
    </row>
    <row r="13" spans="1:10" x14ac:dyDescent="0.2">
      <c r="A13" s="17" t="s">
        <v>22</v>
      </c>
      <c r="B13" s="6" t="s">
        <v>5</v>
      </c>
      <c r="C13" s="3" t="s">
        <v>26</v>
      </c>
      <c r="D13" s="36">
        <f>D14+D15</f>
        <v>1991.1</v>
      </c>
      <c r="E13" s="47">
        <f>E14+E15</f>
        <v>555.61832682821284</v>
      </c>
    </row>
    <row r="14" spans="1:10" x14ac:dyDescent="0.2">
      <c r="A14" s="18" t="s">
        <v>61</v>
      </c>
      <c r="B14" s="19" t="s">
        <v>6</v>
      </c>
      <c r="C14" s="2" t="s">
        <v>26</v>
      </c>
      <c r="D14" s="37">
        <v>15.3</v>
      </c>
      <c r="E14" s="48">
        <f>D14*($D$78+$D$77+$D$75)/$D$70</f>
        <v>4.269479383492369</v>
      </c>
    </row>
    <row r="15" spans="1:10" ht="22.5" x14ac:dyDescent="0.2">
      <c r="A15" s="18" t="s">
        <v>62</v>
      </c>
      <c r="B15" s="19" t="s">
        <v>7</v>
      </c>
      <c r="C15" s="2" t="s">
        <v>26</v>
      </c>
      <c r="D15" s="37">
        <v>1975.8</v>
      </c>
      <c r="E15" s="48">
        <f>D15*($D$78+$D$77+$D$75)/$D$70</f>
        <v>551.34884744472049</v>
      </c>
    </row>
    <row r="16" spans="1:10" ht="17.25" customHeight="1" x14ac:dyDescent="0.2">
      <c r="A16" s="17" t="s">
        <v>23</v>
      </c>
      <c r="B16" s="6" t="s">
        <v>8</v>
      </c>
      <c r="C16" s="3" t="s">
        <v>26</v>
      </c>
      <c r="D16" s="39">
        <v>17.7</v>
      </c>
      <c r="E16" s="48">
        <f>D16*($D$78+$D$77+$D$75)/$D$70</f>
        <v>4.9392016397264662</v>
      </c>
    </row>
    <row r="17" spans="1:5" ht="17.25" customHeight="1" x14ac:dyDescent="0.2">
      <c r="A17" s="17" t="s">
        <v>135</v>
      </c>
      <c r="B17" s="6" t="s">
        <v>132</v>
      </c>
      <c r="C17" s="3" t="s">
        <v>133</v>
      </c>
      <c r="D17" s="39">
        <v>0.2</v>
      </c>
      <c r="E17" s="48">
        <f>D17*($D$78+$D$77+$D$75)/$D$70</f>
        <v>5.5810188019508093E-2</v>
      </c>
    </row>
    <row r="18" spans="1:5" ht="17.25" customHeight="1" x14ac:dyDescent="0.2">
      <c r="A18" s="17" t="s">
        <v>136</v>
      </c>
      <c r="B18" s="6" t="s">
        <v>134</v>
      </c>
      <c r="C18" s="3" t="s">
        <v>137</v>
      </c>
      <c r="D18" s="39">
        <v>7.4</v>
      </c>
      <c r="E18" s="48">
        <f>D18*($D$78+$D$77+$D$75)/$D$70</f>
        <v>2.0649769567217993</v>
      </c>
    </row>
    <row r="19" spans="1:5" x14ac:dyDescent="0.2">
      <c r="A19" s="17" t="s">
        <v>24</v>
      </c>
      <c r="B19" s="6" t="s">
        <v>9</v>
      </c>
      <c r="C19" s="3" t="s">
        <v>26</v>
      </c>
      <c r="D19" s="36">
        <f>D20+D21+D28+D29+D30+D31+D32</f>
        <v>474.70000000000005</v>
      </c>
      <c r="E19" s="47">
        <f>E20+E21+E28+E29+E30+E31+E32</f>
        <v>132.46548126430247</v>
      </c>
    </row>
    <row r="20" spans="1:5" x14ac:dyDescent="0.2">
      <c r="A20" s="18" t="s">
        <v>63</v>
      </c>
      <c r="B20" s="19" t="s">
        <v>10</v>
      </c>
      <c r="C20" s="2" t="s">
        <v>26</v>
      </c>
      <c r="D20" s="37"/>
      <c r="E20" s="48">
        <f>D20*($D$78+$D$77+$D$75)/$D$70</f>
        <v>0</v>
      </c>
    </row>
    <row r="21" spans="1:5" x14ac:dyDescent="0.2">
      <c r="A21" s="18" t="s">
        <v>64</v>
      </c>
      <c r="B21" s="19" t="s">
        <v>11</v>
      </c>
      <c r="C21" s="2" t="s">
        <v>26</v>
      </c>
      <c r="D21" s="40">
        <f>D22+D23+D24+D25+D26+D27</f>
        <v>240.6</v>
      </c>
      <c r="E21" s="49">
        <f>E22+E23+E24+E25+E26+E27</f>
        <v>67.139656187468233</v>
      </c>
    </row>
    <row r="22" spans="1:5" x14ac:dyDescent="0.2">
      <c r="A22" s="8" t="s">
        <v>65</v>
      </c>
      <c r="B22" s="20" t="s">
        <v>12</v>
      </c>
      <c r="C22" s="2" t="s">
        <v>26</v>
      </c>
      <c r="D22" s="37">
        <v>42.9</v>
      </c>
      <c r="E22" s="48">
        <f>D22*($D$78+$D$77+$D$75)/$D$70</f>
        <v>11.971285330184486</v>
      </c>
    </row>
    <row r="23" spans="1:5" x14ac:dyDescent="0.2">
      <c r="A23" s="8" t="s">
        <v>66</v>
      </c>
      <c r="B23" s="20" t="s">
        <v>13</v>
      </c>
      <c r="C23" s="2" t="s">
        <v>26</v>
      </c>
      <c r="D23" s="37">
        <v>12.4</v>
      </c>
      <c r="E23" s="48">
        <f t="shared" ref="E23:E36" si="0">D23*($D$78+$D$77+$D$75)/$D$70</f>
        <v>3.4602316572095018</v>
      </c>
    </row>
    <row r="24" spans="1:5" x14ac:dyDescent="0.2">
      <c r="A24" s="8" t="s">
        <v>67</v>
      </c>
      <c r="B24" s="20" t="s">
        <v>14</v>
      </c>
      <c r="C24" s="2" t="s">
        <v>26</v>
      </c>
      <c r="D24" s="37">
        <v>6.5</v>
      </c>
      <c r="E24" s="48">
        <f t="shared" si="0"/>
        <v>1.813831110634013</v>
      </c>
    </row>
    <row r="25" spans="1:5" x14ac:dyDescent="0.2">
      <c r="A25" s="8" t="s">
        <v>68</v>
      </c>
      <c r="B25" s="20" t="s">
        <v>15</v>
      </c>
      <c r="C25" s="2" t="s">
        <v>26</v>
      </c>
      <c r="D25" s="37">
        <v>3.3</v>
      </c>
      <c r="E25" s="48">
        <f t="shared" si="0"/>
        <v>0.92086810232188343</v>
      </c>
    </row>
    <row r="26" spans="1:5" x14ac:dyDescent="0.2">
      <c r="A26" s="8" t="s">
        <v>69</v>
      </c>
      <c r="B26" s="20" t="s">
        <v>16</v>
      </c>
      <c r="C26" s="2" t="s">
        <v>26</v>
      </c>
      <c r="D26" s="37"/>
      <c r="E26" s="48">
        <f t="shared" si="0"/>
        <v>0</v>
      </c>
    </row>
    <row r="27" spans="1:5" x14ac:dyDescent="0.2">
      <c r="A27" s="8" t="s">
        <v>70</v>
      </c>
      <c r="B27" s="21" t="s">
        <v>17</v>
      </c>
      <c r="C27" s="2" t="s">
        <v>26</v>
      </c>
      <c r="D27" s="37">
        <v>175.5</v>
      </c>
      <c r="E27" s="48">
        <f t="shared" si="0"/>
        <v>48.973439987118354</v>
      </c>
    </row>
    <row r="28" spans="1:5" x14ac:dyDescent="0.2">
      <c r="A28" s="18" t="s">
        <v>71</v>
      </c>
      <c r="B28" s="19" t="s">
        <v>18</v>
      </c>
      <c r="C28" s="2" t="s">
        <v>26</v>
      </c>
      <c r="D28" s="37"/>
      <c r="E28" s="48">
        <f t="shared" si="0"/>
        <v>0</v>
      </c>
    </row>
    <row r="29" spans="1:5" x14ac:dyDescent="0.2">
      <c r="A29" s="18" t="s">
        <v>72</v>
      </c>
      <c r="B29" s="19" t="s">
        <v>19</v>
      </c>
      <c r="C29" s="2" t="s">
        <v>26</v>
      </c>
      <c r="D29" s="37"/>
      <c r="E29" s="48">
        <f t="shared" si="0"/>
        <v>0</v>
      </c>
    </row>
    <row r="30" spans="1:5" ht="28.5" customHeight="1" x14ac:dyDescent="0.2">
      <c r="A30" s="18" t="s">
        <v>73</v>
      </c>
      <c r="B30" s="19" t="s">
        <v>20</v>
      </c>
      <c r="C30" s="2" t="s">
        <v>26</v>
      </c>
      <c r="D30" s="37">
        <v>3.5</v>
      </c>
      <c r="E30" s="48">
        <f t="shared" si="0"/>
        <v>0.97667829034139153</v>
      </c>
    </row>
    <row r="31" spans="1:5" x14ac:dyDescent="0.2">
      <c r="A31" s="18" t="s">
        <v>74</v>
      </c>
      <c r="B31" s="19" t="s">
        <v>56</v>
      </c>
      <c r="C31" s="2" t="s">
        <v>26</v>
      </c>
      <c r="D31" s="38">
        <v>18.5</v>
      </c>
      <c r="E31" s="48">
        <f>D31*($D$78+$D$77+$D$75)/$D$70</f>
        <v>5.1624423918044986</v>
      </c>
    </row>
    <row r="32" spans="1:5" x14ac:dyDescent="0.2">
      <c r="A32" s="18" t="s">
        <v>78</v>
      </c>
      <c r="B32" s="19" t="s">
        <v>21</v>
      </c>
      <c r="C32" s="2" t="s">
        <v>26</v>
      </c>
      <c r="D32" s="38">
        <v>212.1</v>
      </c>
      <c r="E32" s="48">
        <f t="shared" si="0"/>
        <v>59.186704394688334</v>
      </c>
    </row>
    <row r="33" spans="1:5" x14ac:dyDescent="0.2">
      <c r="A33" s="17" t="s">
        <v>25</v>
      </c>
      <c r="B33" s="23" t="s">
        <v>57</v>
      </c>
      <c r="C33" s="3" t="s">
        <v>26</v>
      </c>
      <c r="D33" s="41">
        <f>D34+D35+D36</f>
        <v>0</v>
      </c>
      <c r="E33" s="50">
        <f>E34+E35+E36</f>
        <v>0</v>
      </c>
    </row>
    <row r="34" spans="1:5" x14ac:dyDescent="0.2">
      <c r="A34" s="18" t="s">
        <v>75</v>
      </c>
      <c r="B34" s="19" t="s">
        <v>60</v>
      </c>
      <c r="C34" s="2" t="s">
        <v>26</v>
      </c>
      <c r="D34" s="38"/>
      <c r="E34" s="48">
        <f t="shared" si="0"/>
        <v>0</v>
      </c>
    </row>
    <row r="35" spans="1:5" x14ac:dyDescent="0.2">
      <c r="A35" s="18" t="s">
        <v>76</v>
      </c>
      <c r="B35" s="19" t="s">
        <v>58</v>
      </c>
      <c r="C35" s="2" t="s">
        <v>26</v>
      </c>
      <c r="D35" s="38"/>
      <c r="E35" s="48">
        <f t="shared" si="0"/>
        <v>0</v>
      </c>
    </row>
    <row r="36" spans="1:5" ht="18" customHeight="1" x14ac:dyDescent="0.2">
      <c r="A36" s="18" t="s">
        <v>77</v>
      </c>
      <c r="B36" s="19" t="s">
        <v>59</v>
      </c>
      <c r="C36" s="2" t="s">
        <v>26</v>
      </c>
      <c r="D36" s="38"/>
      <c r="E36" s="48">
        <f t="shared" si="0"/>
        <v>0</v>
      </c>
    </row>
    <row r="37" spans="1:5" ht="9.75" customHeight="1" x14ac:dyDescent="0.2">
      <c r="A37" s="59"/>
      <c r="B37" s="59"/>
      <c r="C37" s="59"/>
      <c r="D37" s="59"/>
      <c r="E37" s="51"/>
    </row>
    <row r="38" spans="1:5" ht="15" x14ac:dyDescent="0.2">
      <c r="A38" s="4" t="s">
        <v>39</v>
      </c>
      <c r="B38" s="4" t="s">
        <v>38</v>
      </c>
      <c r="C38" s="4" t="s">
        <v>26</v>
      </c>
      <c r="D38" s="41">
        <f>D39+D40+D41+D42+D43+D47+D48+D49+D50+D51+D52</f>
        <v>1015.5</v>
      </c>
      <c r="E38" s="50">
        <f>E39+E40+E41+E42+E43+E47+E48+E49+E50+E51+E52</f>
        <v>283.37622966905229</v>
      </c>
    </row>
    <row r="39" spans="1:5" x14ac:dyDescent="0.2">
      <c r="A39" s="17" t="s">
        <v>40</v>
      </c>
      <c r="B39" s="9" t="s">
        <v>27</v>
      </c>
      <c r="C39" s="3" t="s">
        <v>26</v>
      </c>
      <c r="D39" s="38"/>
      <c r="E39" s="48">
        <f>D39*($D$78+$D$77+$D$75)/$D$70</f>
        <v>0</v>
      </c>
    </row>
    <row r="40" spans="1:5" x14ac:dyDescent="0.2">
      <c r="A40" s="17" t="s">
        <v>41</v>
      </c>
      <c r="B40" s="9" t="s">
        <v>28</v>
      </c>
      <c r="C40" s="3" t="s">
        <v>26</v>
      </c>
      <c r="D40" s="38">
        <v>374.5</v>
      </c>
      <c r="E40" s="48">
        <f>D40*($D$78+$D$77+$D$75)/$D$70</f>
        <v>104.5045770665289</v>
      </c>
    </row>
    <row r="41" spans="1:5" x14ac:dyDescent="0.2">
      <c r="A41" s="17" t="s">
        <v>42</v>
      </c>
      <c r="B41" s="9" t="s">
        <v>29</v>
      </c>
      <c r="C41" s="3" t="s">
        <v>26</v>
      </c>
      <c r="D41" s="38"/>
      <c r="E41" s="48">
        <f>D41*($D$78+$D$77+$D$75)/$D$70</f>
        <v>0</v>
      </c>
    </row>
    <row r="42" spans="1:5" x14ac:dyDescent="0.2">
      <c r="A42" s="17" t="s">
        <v>43</v>
      </c>
      <c r="B42" s="9" t="s">
        <v>30</v>
      </c>
      <c r="C42" s="3" t="s">
        <v>26</v>
      </c>
      <c r="D42" s="38"/>
      <c r="E42" s="48">
        <f>D42*($D$78+$D$77+$D$75)/$D$70</f>
        <v>0</v>
      </c>
    </row>
    <row r="43" spans="1:5" x14ac:dyDescent="0.2">
      <c r="A43" s="17" t="s">
        <v>44</v>
      </c>
      <c r="B43" s="10" t="s">
        <v>139</v>
      </c>
      <c r="C43" s="3" t="s">
        <v>26</v>
      </c>
      <c r="D43" s="42">
        <f>D44+D45+D46</f>
        <v>57.8</v>
      </c>
      <c r="E43" s="48">
        <f>E44+E45+E46</f>
        <v>16.12914433763784</v>
      </c>
    </row>
    <row r="44" spans="1:5" x14ac:dyDescent="0.2">
      <c r="A44" s="18" t="s">
        <v>52</v>
      </c>
      <c r="B44" s="19" t="s">
        <v>31</v>
      </c>
      <c r="C44" s="2" t="s">
        <v>26</v>
      </c>
      <c r="D44" s="38">
        <v>48.4</v>
      </c>
      <c r="E44" s="48">
        <f>D44*($D$78+$D$77+$D$75)/$D$70</f>
        <v>13.506065500720958</v>
      </c>
    </row>
    <row r="45" spans="1:5" x14ac:dyDescent="0.2">
      <c r="A45" s="18" t="s">
        <v>53</v>
      </c>
      <c r="B45" s="19" t="s">
        <v>32</v>
      </c>
      <c r="C45" s="2" t="s">
        <v>26</v>
      </c>
      <c r="D45" s="38">
        <v>7.4</v>
      </c>
      <c r="E45" s="48">
        <f t="shared" ref="E45:E52" si="1">D45*($D$78+$D$77+$D$75)/$D$70</f>
        <v>2.0649769567217993</v>
      </c>
    </row>
    <row r="46" spans="1:5" x14ac:dyDescent="0.2">
      <c r="A46" s="18" t="s">
        <v>54</v>
      </c>
      <c r="B46" s="19" t="s">
        <v>33</v>
      </c>
      <c r="C46" s="2" t="s">
        <v>26</v>
      </c>
      <c r="D46" s="38">
        <v>2</v>
      </c>
      <c r="E46" s="48">
        <f t="shared" si="1"/>
        <v>0.55810188019508089</v>
      </c>
    </row>
    <row r="47" spans="1:5" x14ac:dyDescent="0.2">
      <c r="A47" s="17" t="s">
        <v>45</v>
      </c>
      <c r="B47" s="9" t="s">
        <v>34</v>
      </c>
      <c r="C47" s="3" t="s">
        <v>26</v>
      </c>
      <c r="D47" s="38">
        <v>7.2</v>
      </c>
      <c r="E47" s="48">
        <f t="shared" si="1"/>
        <v>2.0091667687022912</v>
      </c>
    </row>
    <row r="48" spans="1:5" x14ac:dyDescent="0.2">
      <c r="A48" s="17" t="s">
        <v>46</v>
      </c>
      <c r="B48" s="9" t="s">
        <v>55</v>
      </c>
      <c r="C48" s="3" t="s">
        <v>26</v>
      </c>
      <c r="D48" s="38">
        <v>554.6</v>
      </c>
      <c r="E48" s="48">
        <f t="shared" si="1"/>
        <v>154.76165137809596</v>
      </c>
    </row>
    <row r="49" spans="1:5" x14ac:dyDescent="0.2">
      <c r="A49" s="17" t="s">
        <v>47</v>
      </c>
      <c r="B49" s="9" t="s">
        <v>51</v>
      </c>
      <c r="C49" s="3" t="s">
        <v>26</v>
      </c>
      <c r="D49" s="38"/>
      <c r="E49" s="48">
        <f t="shared" si="1"/>
        <v>0</v>
      </c>
    </row>
    <row r="50" spans="1:5" x14ac:dyDescent="0.2">
      <c r="A50" s="17" t="s">
        <v>48</v>
      </c>
      <c r="B50" s="9" t="s">
        <v>35</v>
      </c>
      <c r="C50" s="3" t="s">
        <v>26</v>
      </c>
      <c r="D50" s="38"/>
      <c r="E50" s="48">
        <f t="shared" si="1"/>
        <v>0</v>
      </c>
    </row>
    <row r="51" spans="1:5" x14ac:dyDescent="0.2">
      <c r="A51" s="17" t="s">
        <v>49</v>
      </c>
      <c r="B51" s="9" t="s">
        <v>36</v>
      </c>
      <c r="C51" s="3" t="s">
        <v>26</v>
      </c>
      <c r="D51" s="38">
        <v>21.4</v>
      </c>
      <c r="E51" s="48">
        <f t="shared" si="1"/>
        <v>5.9716901180873654</v>
      </c>
    </row>
    <row r="52" spans="1:5" x14ac:dyDescent="0.2">
      <c r="A52" s="17" t="s">
        <v>50</v>
      </c>
      <c r="B52" s="9" t="s">
        <v>37</v>
      </c>
      <c r="C52" s="3" t="s">
        <v>26</v>
      </c>
      <c r="D52" s="38"/>
      <c r="E52" s="48">
        <f t="shared" si="1"/>
        <v>0</v>
      </c>
    </row>
    <row r="53" spans="1:5" x14ac:dyDescent="0.2">
      <c r="A53" s="22">
        <v>2</v>
      </c>
      <c r="B53" s="12" t="s">
        <v>81</v>
      </c>
      <c r="C53" s="3" t="s">
        <v>26</v>
      </c>
      <c r="D53" s="35" t="s">
        <v>131</v>
      </c>
      <c r="E53" s="52">
        <v>39.575000000000003</v>
      </c>
    </row>
    <row r="54" spans="1:5" ht="15" x14ac:dyDescent="0.25">
      <c r="A54" s="1">
        <v>3</v>
      </c>
      <c r="B54" s="13" t="s">
        <v>82</v>
      </c>
      <c r="C54" s="3" t="s">
        <v>26</v>
      </c>
      <c r="D54" s="35" t="s">
        <v>131</v>
      </c>
      <c r="E54" s="52"/>
    </row>
    <row r="55" spans="1:5" x14ac:dyDescent="0.2">
      <c r="A55" s="24" t="s">
        <v>83</v>
      </c>
      <c r="B55" s="60" t="s">
        <v>144</v>
      </c>
      <c r="C55" s="3" t="s">
        <v>26</v>
      </c>
      <c r="D55" s="35" t="s">
        <v>131</v>
      </c>
      <c r="E55" s="52">
        <v>420.9</v>
      </c>
    </row>
    <row r="56" spans="1:5" ht="10.5" customHeight="1" x14ac:dyDescent="0.2">
      <c r="A56" s="24" t="s">
        <v>84</v>
      </c>
      <c r="B56" s="60"/>
      <c r="C56" s="3" t="s">
        <v>26</v>
      </c>
      <c r="D56" s="35" t="s">
        <v>131</v>
      </c>
      <c r="E56" s="52"/>
    </row>
    <row r="57" spans="1:5" x14ac:dyDescent="0.2">
      <c r="A57" s="1" t="s">
        <v>85</v>
      </c>
      <c r="B57" s="60"/>
      <c r="C57" s="3" t="s">
        <v>26</v>
      </c>
      <c r="D57" s="35" t="s">
        <v>131</v>
      </c>
      <c r="E57" s="52"/>
    </row>
    <row r="58" spans="1:5" ht="15" x14ac:dyDescent="0.25">
      <c r="A58" s="22">
        <v>4</v>
      </c>
      <c r="B58" s="14" t="s">
        <v>86</v>
      </c>
      <c r="C58" s="3" t="s">
        <v>26</v>
      </c>
      <c r="D58" s="35" t="s">
        <v>131</v>
      </c>
      <c r="E58" s="52"/>
    </row>
    <row r="59" spans="1:5" x14ac:dyDescent="0.2">
      <c r="A59" s="22" t="s">
        <v>88</v>
      </c>
      <c r="B59" s="59" t="s">
        <v>143</v>
      </c>
      <c r="C59" s="3" t="s">
        <v>26</v>
      </c>
      <c r="D59" s="35" t="s">
        <v>131</v>
      </c>
      <c r="E59" s="52"/>
    </row>
    <row r="60" spans="1:5" x14ac:dyDescent="0.2">
      <c r="A60" s="22" t="s">
        <v>89</v>
      </c>
      <c r="B60" s="59"/>
      <c r="C60" s="3" t="s">
        <v>26</v>
      </c>
      <c r="D60" s="35" t="s">
        <v>131</v>
      </c>
      <c r="E60" s="52"/>
    </row>
    <row r="61" spans="1:5" x14ac:dyDescent="0.2">
      <c r="A61" s="22" t="s">
        <v>90</v>
      </c>
      <c r="B61" s="59"/>
      <c r="C61" s="3" t="s">
        <v>26</v>
      </c>
      <c r="D61" s="35" t="s">
        <v>131</v>
      </c>
      <c r="E61" s="52"/>
    </row>
    <row r="62" spans="1:5" ht="15" x14ac:dyDescent="0.25">
      <c r="A62" s="22">
        <v>5</v>
      </c>
      <c r="B62" s="13" t="s">
        <v>87</v>
      </c>
      <c r="C62" s="3" t="s">
        <v>26</v>
      </c>
      <c r="D62" s="35" t="s">
        <v>131</v>
      </c>
      <c r="E62" s="52">
        <v>1376.6</v>
      </c>
    </row>
    <row r="63" spans="1:5" ht="32.25" customHeight="1" x14ac:dyDescent="0.25">
      <c r="A63" s="22">
        <v>6</v>
      </c>
      <c r="B63" s="13" t="s">
        <v>96</v>
      </c>
      <c r="C63" s="13" t="s">
        <v>79</v>
      </c>
      <c r="D63" s="38"/>
      <c r="E63" s="52"/>
    </row>
    <row r="64" spans="1:5" ht="15" x14ac:dyDescent="0.25">
      <c r="A64" s="22">
        <v>7</v>
      </c>
      <c r="B64" s="13" t="s">
        <v>97</v>
      </c>
      <c r="C64" s="13" t="s">
        <v>98</v>
      </c>
      <c r="D64" s="38"/>
      <c r="E64" s="52"/>
    </row>
    <row r="65" spans="1:9" ht="15" x14ac:dyDescent="0.25">
      <c r="A65" s="22" t="s">
        <v>124</v>
      </c>
      <c r="B65" s="13" t="s">
        <v>123</v>
      </c>
      <c r="C65" s="13" t="s">
        <v>98</v>
      </c>
      <c r="D65" s="69"/>
      <c r="E65" s="70"/>
    </row>
    <row r="66" spans="1:9" ht="15" x14ac:dyDescent="0.25">
      <c r="A66" s="22">
        <v>8</v>
      </c>
      <c r="B66" s="34" t="s">
        <v>121</v>
      </c>
      <c r="C66" s="13" t="s">
        <v>125</v>
      </c>
      <c r="D66" s="69">
        <v>0</v>
      </c>
      <c r="E66" s="70"/>
    </row>
    <row r="67" spans="1:9" ht="15" x14ac:dyDescent="0.25">
      <c r="A67" s="22">
        <v>9</v>
      </c>
      <c r="B67" s="34" t="s">
        <v>122</v>
      </c>
      <c r="C67" s="13" t="s">
        <v>125</v>
      </c>
      <c r="D67" s="69">
        <v>0</v>
      </c>
      <c r="E67" s="70"/>
    </row>
    <row r="68" spans="1:9" ht="15" x14ac:dyDescent="0.25">
      <c r="A68" s="22">
        <v>10</v>
      </c>
      <c r="B68" s="34" t="s">
        <v>126</v>
      </c>
      <c r="C68" s="13" t="s">
        <v>130</v>
      </c>
      <c r="D68" s="69"/>
      <c r="E68" s="70"/>
    </row>
    <row r="69" spans="1:9" ht="15" x14ac:dyDescent="0.25">
      <c r="A69" s="22">
        <v>11</v>
      </c>
      <c r="B69" s="34" t="s">
        <v>127</v>
      </c>
      <c r="C69" s="13" t="s">
        <v>130</v>
      </c>
      <c r="D69" s="69"/>
      <c r="E69" s="70"/>
    </row>
    <row r="70" spans="1:9" ht="15" x14ac:dyDescent="0.25">
      <c r="A70" s="22">
        <v>12</v>
      </c>
      <c r="B70" s="13" t="s">
        <v>105</v>
      </c>
      <c r="C70" s="13" t="s">
        <v>106</v>
      </c>
      <c r="D70" s="69">
        <v>1788.5909999999999</v>
      </c>
      <c r="E70" s="70"/>
    </row>
    <row r="71" spans="1:9" ht="15" x14ac:dyDescent="0.25">
      <c r="A71" s="22">
        <v>13</v>
      </c>
      <c r="B71" s="13" t="s">
        <v>107</v>
      </c>
      <c r="C71" s="13" t="s">
        <v>106</v>
      </c>
      <c r="D71" s="69">
        <v>6.9960000000000004</v>
      </c>
      <c r="E71" s="70"/>
    </row>
    <row r="72" spans="1:9" ht="15" x14ac:dyDescent="0.25">
      <c r="A72" s="22">
        <v>14</v>
      </c>
      <c r="B72" s="13" t="s">
        <v>108</v>
      </c>
      <c r="C72" s="13" t="s">
        <v>106</v>
      </c>
      <c r="D72" s="69">
        <v>88.893000000000001</v>
      </c>
      <c r="E72" s="70"/>
    </row>
    <row r="73" spans="1:9" ht="15" x14ac:dyDescent="0.25">
      <c r="A73" s="22"/>
      <c r="B73" s="13" t="s">
        <v>109</v>
      </c>
      <c r="C73" s="13"/>
      <c r="D73" s="69"/>
      <c r="E73" s="70"/>
    </row>
    <row r="74" spans="1:9" ht="15" x14ac:dyDescent="0.25">
      <c r="A74" s="31" t="s">
        <v>128</v>
      </c>
      <c r="B74" s="13" t="s">
        <v>110</v>
      </c>
      <c r="C74" s="13" t="s">
        <v>106</v>
      </c>
      <c r="D74" s="69">
        <v>65.262</v>
      </c>
      <c r="E74" s="70"/>
      <c r="I74" s="33"/>
    </row>
    <row r="75" spans="1:9" ht="15" x14ac:dyDescent="0.25">
      <c r="A75" s="31" t="s">
        <v>129</v>
      </c>
      <c r="B75" s="13" t="s">
        <v>112</v>
      </c>
      <c r="C75" s="13" t="s">
        <v>106</v>
      </c>
      <c r="D75" s="69">
        <v>23.631</v>
      </c>
      <c r="E75" s="70"/>
      <c r="I75" s="33"/>
    </row>
    <row r="76" spans="1:9" ht="15" x14ac:dyDescent="0.25">
      <c r="A76" s="22">
        <v>15</v>
      </c>
      <c r="B76" s="13" t="s">
        <v>111</v>
      </c>
      <c r="C76" s="13" t="s">
        <v>106</v>
      </c>
      <c r="D76" s="69">
        <v>1217.2249999999999</v>
      </c>
      <c r="E76" s="70"/>
    </row>
    <row r="77" spans="1:9" ht="15" x14ac:dyDescent="0.25">
      <c r="A77" s="22">
        <v>16</v>
      </c>
      <c r="B77" s="13" t="s">
        <v>113</v>
      </c>
      <c r="C77" s="13" t="s">
        <v>106</v>
      </c>
      <c r="D77" s="69"/>
      <c r="E77" s="70"/>
    </row>
    <row r="78" spans="1:9" ht="15" x14ac:dyDescent="0.25">
      <c r="A78" s="22">
        <v>17</v>
      </c>
      <c r="B78" s="13" t="s">
        <v>114</v>
      </c>
      <c r="C78" s="13" t="s">
        <v>106</v>
      </c>
      <c r="D78" s="67">
        <v>475.47699999999998</v>
      </c>
      <c r="E78" s="68"/>
    </row>
    <row r="79" spans="1:9" ht="21" customHeight="1" x14ac:dyDescent="0.2"/>
    <row r="80" spans="1:9" ht="21" customHeight="1" x14ac:dyDescent="0.2">
      <c r="B80" s="61" t="s">
        <v>99</v>
      </c>
      <c r="C80" s="61"/>
      <c r="D80" s="58" t="s">
        <v>141</v>
      </c>
      <c r="E80" s="58"/>
    </row>
    <row r="81" spans="2:5" ht="21" customHeight="1" x14ac:dyDescent="0.2">
      <c r="B81" s="57" t="s">
        <v>118</v>
      </c>
      <c r="C81" s="57"/>
      <c r="D81" s="57" t="s">
        <v>100</v>
      </c>
      <c r="E81" s="57"/>
    </row>
    <row r="82" spans="2:5" ht="21" customHeight="1" x14ac:dyDescent="0.2">
      <c r="B82" s="58" t="s">
        <v>101</v>
      </c>
      <c r="C82" s="58"/>
    </row>
    <row r="83" spans="2:5" ht="21" customHeight="1" x14ac:dyDescent="0.2">
      <c r="B83" s="58" t="s">
        <v>102</v>
      </c>
      <c r="C83" s="58"/>
      <c r="D83" s="15" t="s">
        <v>119</v>
      </c>
      <c r="E83" s="54" t="s">
        <v>119</v>
      </c>
    </row>
    <row r="84" spans="2:5" ht="21" customHeight="1" x14ac:dyDescent="0.2">
      <c r="B84" s="57" t="s">
        <v>103</v>
      </c>
      <c r="C84" s="57"/>
      <c r="D84" s="32" t="s">
        <v>120</v>
      </c>
      <c r="E84" s="55" t="s">
        <v>100</v>
      </c>
    </row>
    <row r="85" spans="2:5" ht="21" customHeight="1" x14ac:dyDescent="0.2">
      <c r="B85" s="58" t="s">
        <v>142</v>
      </c>
      <c r="C85" s="58"/>
      <c r="D85" s="25"/>
    </row>
    <row r="86" spans="2:5" ht="21" customHeight="1" x14ac:dyDescent="0.2">
      <c r="B86" s="57" t="s">
        <v>104</v>
      </c>
      <c r="C86" s="57"/>
      <c r="D86" s="30"/>
    </row>
    <row r="87" spans="2:5" ht="21" customHeight="1" x14ac:dyDescent="0.2"/>
  </sheetData>
  <mergeCells count="38">
    <mergeCell ref="D76:E76"/>
    <mergeCell ref="D77:E77"/>
    <mergeCell ref="D66:E66"/>
    <mergeCell ref="D67:E67"/>
    <mergeCell ref="D68:E68"/>
    <mergeCell ref="D69:E69"/>
    <mergeCell ref="D70:E70"/>
    <mergeCell ref="D71:E71"/>
    <mergeCell ref="D2:E2"/>
    <mergeCell ref="G3:J3"/>
    <mergeCell ref="G4:J4"/>
    <mergeCell ref="G5:J5"/>
    <mergeCell ref="A3:E3"/>
    <mergeCell ref="A4:E4"/>
    <mergeCell ref="A5:E5"/>
    <mergeCell ref="A37:D37"/>
    <mergeCell ref="B55:B57"/>
    <mergeCell ref="B59:B61"/>
    <mergeCell ref="B80:C80"/>
    <mergeCell ref="A6:E6"/>
    <mergeCell ref="A8:A9"/>
    <mergeCell ref="B8:B9"/>
    <mergeCell ref="C8:C9"/>
    <mergeCell ref="D8:E8"/>
    <mergeCell ref="D80:E80"/>
    <mergeCell ref="D78:E78"/>
    <mergeCell ref="D65:E65"/>
    <mergeCell ref="D72:E72"/>
    <mergeCell ref="D73:E73"/>
    <mergeCell ref="D74:E74"/>
    <mergeCell ref="D75:E75"/>
    <mergeCell ref="D81:E81"/>
    <mergeCell ref="B86:C86"/>
    <mergeCell ref="B82:C82"/>
    <mergeCell ref="B83:C83"/>
    <mergeCell ref="B84:C84"/>
    <mergeCell ref="B85:C85"/>
    <mergeCell ref="B81:C81"/>
  </mergeCells>
  <pageMargins left="0.6692913385826772" right="0.19685039370078741" top="0.55118110236220474" bottom="0.19685039370078741" header="0.51181102362204722" footer="0.19685039370078741"/>
  <pageSetup paperSize="9" scale="75" fitToHeight="2" orientation="portrait" r:id="rId1"/>
  <headerFooter alignWithMargins="0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на содержание (2)</vt:lpstr>
      <vt:lpstr>'НВВ на содержание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ZaharovaNA</dc:creator>
  <cp:lastModifiedBy>Крол</cp:lastModifiedBy>
  <cp:lastPrinted>2013-04-26T13:13:42Z</cp:lastPrinted>
  <dcterms:created xsi:type="dcterms:W3CDTF">2011-03-24T12:46:14Z</dcterms:created>
  <dcterms:modified xsi:type="dcterms:W3CDTF">2013-04-26T13:17:39Z</dcterms:modified>
</cp:coreProperties>
</file>